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7D399F3A-E76C-9341-9D47-65838A5139E7}" xr6:coauthVersionLast="47" xr6:coauthVersionMax="47" xr10:uidLastSave="{00000000-0000-0000-0000-000000000000}"/>
  <bookViews>
    <workbookView xWindow="21920" yWindow="4680" windowWidth="32100" windowHeight="24960" xr2:uid="{E04939B0-0ADC-8140-A423-A326918CF8B9}"/>
  </bookViews>
  <sheets>
    <sheet name="Sheet1" sheetId="1" r:id="rId1"/>
  </sheets>
  <externalReferences>
    <externalReference r:id="rId2"/>
  </externalReferences>
  <definedNames>
    <definedName name="_xlchart.v1.0" hidden="1">'[1]Export País 2023'!$M$2:$N$2</definedName>
    <definedName name="_xlchart.v1.1" hidden="1">'[1]Export País 2023'!$M$3:$N$3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1" l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H51" i="1"/>
  <c r="D51" i="1"/>
  <c r="D50" i="1"/>
  <c r="D49" i="1"/>
  <c r="D48" i="1"/>
  <c r="D47" i="1"/>
  <c r="D46" i="1"/>
  <c r="D45" i="1"/>
  <c r="D44" i="1"/>
  <c r="O4" i="1"/>
  <c r="N4" i="1"/>
  <c r="D43" i="1" l="1"/>
  <c r="E50" i="1"/>
  <c r="E52" i="1"/>
</calcChain>
</file>

<file path=xl/sharedStrings.xml><?xml version="1.0" encoding="utf-8"?>
<sst xmlns="http://schemas.openxmlformats.org/spreadsheetml/2006/main" count="92" uniqueCount="51">
  <si>
    <t>Exportaciones Minero-Metalúrgicas por País 2015-2023 (dólares)</t>
  </si>
  <si>
    <t>Pais</t>
  </si>
  <si>
    <t>2022 r/</t>
  </si>
  <si>
    <t>2023/p</t>
  </si>
  <si>
    <t>Exp</t>
  </si>
  <si>
    <t>Imp</t>
  </si>
  <si>
    <t>Total:</t>
  </si>
  <si>
    <t>Canadá</t>
  </si>
  <si>
    <t>Estados Unidos</t>
  </si>
  <si>
    <t>China</t>
  </si>
  <si>
    <t>Suiza</t>
  </si>
  <si>
    <t>Corea</t>
  </si>
  <si>
    <t>Japón</t>
  </si>
  <si>
    <t>Brasil</t>
  </si>
  <si>
    <t>Alemania</t>
  </si>
  <si>
    <t>España</t>
  </si>
  <si>
    <t>Bélgica</t>
  </si>
  <si>
    <t>Italia</t>
  </si>
  <si>
    <t>Guatemala</t>
  </si>
  <si>
    <t>Panamá</t>
  </si>
  <si>
    <t>Colombia</t>
  </si>
  <si>
    <t>Perú</t>
  </si>
  <si>
    <t>Puerto Rico</t>
  </si>
  <si>
    <t>Taiwán</t>
  </si>
  <si>
    <t>Belice</t>
  </si>
  <si>
    <t>Ecuador</t>
  </si>
  <si>
    <t>El Salvador</t>
  </si>
  <si>
    <t>Honduras</t>
  </si>
  <si>
    <t>Países Bajos</t>
  </si>
  <si>
    <t>Chile</t>
  </si>
  <si>
    <t>Argentina</t>
  </si>
  <si>
    <t>Rep. Dominicana</t>
  </si>
  <si>
    <t>Nicaragua</t>
  </si>
  <si>
    <t>Rein Unido</t>
  </si>
  <si>
    <t>Cuba</t>
  </si>
  <si>
    <t>Jamaica</t>
  </si>
  <si>
    <t>Australia</t>
  </si>
  <si>
    <t>Venezuela</t>
  </si>
  <si>
    <t>Francia</t>
  </si>
  <si>
    <t>Costa Rica</t>
  </si>
  <si>
    <t>Los demás</t>
  </si>
  <si>
    <t>r/ Cifras revisadas.</t>
  </si>
  <si>
    <t>p/ Cifras preliminares sujetas a revisión.</t>
  </si>
  <si>
    <t>USA</t>
  </si>
  <si>
    <t>Switzerland</t>
  </si>
  <si>
    <t>Korea</t>
  </si>
  <si>
    <t>Japan</t>
  </si>
  <si>
    <t>Brazil</t>
  </si>
  <si>
    <t>Germany</t>
  </si>
  <si>
    <t>Others</t>
  </si>
  <si>
    <t>Fuente: Secretaría de Economía, Banxico e INEGI, varios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</si>
</sst>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_-* #,##0.00_-;\-* #,##0.00_-;_-* &quot;-&quot;??_-;_-@_-"/>
    <numFmt numFmtId="167" formatCode="#,##0.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  <font>
      <sz val="12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BD09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1">
      <alignment horizontal="left" vertical="center" wrapText="1" indent="1"/>
    </xf>
    <xf numFmtId="43" fontId="1" fillId="0" borderId="0" applyFont="0" applyFill="0" applyBorder="0" applyAlignment="0" applyProtection="0"/>
    <xf numFmtId="0" fontId="10" fillId="0" borderId="1" applyAlignment="0">
      <alignment horizontal="left"/>
    </xf>
    <xf numFmtId="0" fontId="11" fillId="0" borderId="0">
      <alignment horizontal="right"/>
    </xf>
    <xf numFmtId="0" fontId="2" fillId="0" borderId="0">
      <alignment horizontal="center" vertical="center" wrapText="1"/>
    </xf>
    <xf numFmtId="1" fontId="3" fillId="0" borderId="1">
      <alignment horizontal="center" vertical="center"/>
    </xf>
    <xf numFmtId="0" fontId="4" fillId="3" borderId="0">
      <alignment horizontal="center" vertical="center" wrapText="1"/>
    </xf>
    <xf numFmtId="4" fontId="3" fillId="0" borderId="1">
      <alignment horizontal="center" vertical="center"/>
    </xf>
    <xf numFmtId="3" fontId="3" fillId="0" borderId="1">
      <alignment horizontal="center" vertical="center"/>
    </xf>
    <xf numFmtId="1" fontId="5" fillId="4" borderId="1">
      <alignment horizontal="left" vertical="center" indent="1"/>
    </xf>
    <xf numFmtId="0" fontId="2" fillId="0" borderId="0">
      <alignment horizontal="center" vertical="center" wrapText="1"/>
    </xf>
    <xf numFmtId="0" fontId="6" fillId="0" borderId="2">
      <alignment horizontal="right" vertical="center" wrapText="1"/>
    </xf>
    <xf numFmtId="0" fontId="1" fillId="5" borderId="0">
      <alignment horizontal="left" vertical="center" wrapText="1" indent="1"/>
    </xf>
    <xf numFmtId="166" fontId="7" fillId="0" borderId="0" applyFont="0" applyFill="0" applyBorder="0" applyAlignment="0" applyProtection="0"/>
    <xf numFmtId="0" fontId="8" fillId="0" borderId="0"/>
    <xf numFmtId="0" fontId="7" fillId="0" borderId="0"/>
    <xf numFmtId="0" fontId="9" fillId="0" borderId="0"/>
    <xf numFmtId="0" fontId="10" fillId="0" borderId="0">
      <alignment horizontal="left" vertical="center" wrapText="1" indent="1"/>
    </xf>
    <xf numFmtId="0" fontId="12" fillId="2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3" fillId="0" borderId="1">
      <alignment horizontal="left" vertical="center" indent="1"/>
    </xf>
    <xf numFmtId="167" fontId="15" fillId="7" borderId="0">
      <alignment horizontal="center" vertical="center" wrapText="1"/>
    </xf>
  </cellStyleXfs>
  <cellXfs count="13">
    <xf numFmtId="0" fontId="0" fillId="0" borderId="1" xfId="0">
      <alignment horizontal="left" vertical="center" wrapText="1" indent="1"/>
    </xf>
    <xf numFmtId="0" fontId="1" fillId="5" borderId="0" xfId="12">
      <alignment horizontal="left" vertical="center" wrapText="1" indent="1"/>
    </xf>
    <xf numFmtId="0" fontId="2" fillId="0" borderId="0" xfId="10">
      <alignment horizontal="center" vertical="center" wrapText="1"/>
    </xf>
    <xf numFmtId="0" fontId="4" fillId="3" borderId="0" xfId="6">
      <alignment horizontal="center" vertical="center" wrapText="1"/>
    </xf>
    <xf numFmtId="4" fontId="3" fillId="0" borderId="1" xfId="7">
      <alignment horizontal="center" vertical="center"/>
    </xf>
    <xf numFmtId="1" fontId="3" fillId="0" borderId="1" xfId="22">
      <alignment horizontal="left" vertical="center" indent="1"/>
    </xf>
    <xf numFmtId="0" fontId="13" fillId="6" borderId="1" xfId="19">
      <alignment horizontal="left" vertical="center" wrapText="1" indent="1"/>
    </xf>
    <xf numFmtId="4" fontId="13" fillId="6" borderId="1" xfId="20">
      <alignment horizontal="center" vertical="center" wrapText="1"/>
    </xf>
    <xf numFmtId="0" fontId="6" fillId="0" borderId="2" xfId="11">
      <alignment horizontal="right" vertical="center" wrapText="1"/>
    </xf>
    <xf numFmtId="0" fontId="10" fillId="0" borderId="0" xfId="17">
      <alignment horizontal="left" vertical="center" wrapText="1" indent="1"/>
    </xf>
    <xf numFmtId="0" fontId="13" fillId="6" borderId="1" xfId="19" applyAlignment="1">
      <alignment horizontal="center" vertical="center" wrapText="1"/>
    </xf>
    <xf numFmtId="0" fontId="16" fillId="5" borderId="0" xfId="12" applyFont="1">
      <alignment horizontal="left" vertical="center" wrapText="1" indent="1"/>
    </xf>
    <xf numFmtId="3" fontId="3" fillId="0" borderId="1" xfId="8">
      <alignment horizontal="center" vertical="center"/>
    </xf>
  </cellXfs>
  <cellStyles count="24">
    <cellStyle name="años" xfId="5" xr:uid="{EDB6F326-1092-0F40-8E8C-E15E02046FA3}"/>
    <cellStyle name="cabezaColumna" xfId="6" xr:uid="{54A65333-625F-8141-83AE-36C02B9E1A2C}"/>
    <cellStyle name="cifraDecimalesCen" xfId="7" xr:uid="{003ABFAB-01A6-294B-8007-5C53A5CE112A}"/>
    <cellStyle name="cifraSinDecimalCentrada" xfId="8" xr:uid="{B49C71E2-7706-BE45-BBA6-ABD15148A625}"/>
    <cellStyle name="Comma" xfId="1" builtinId="3" customBuiltin="1"/>
    <cellStyle name="destacadoAzul" xfId="9" xr:uid="{3B29ED05-F4BB-9E4C-92EA-B4DC9298CD53}"/>
    <cellStyle name="encabezado" xfId="10" xr:uid="{654D2C79-A887-224C-9E40-34528E346B9E}"/>
    <cellStyle name="fuente" xfId="11" xr:uid="{8881BA49-B099-EB48-9040-6DD118B0AEA8}"/>
    <cellStyle name="margen" xfId="12" xr:uid="{EB4592F0-0D4A-934C-ABB7-5057557C61D4}"/>
    <cellStyle name="Millares 2" xfId="13" xr:uid="{A0675DD2-3BAE-F745-B744-85C9B05A452F}"/>
    <cellStyle name="Normal" xfId="0" builtinId="0" customBuiltin="1"/>
    <cellStyle name="Normal 2" xfId="14" xr:uid="{3745C9AF-804D-EB46-89FE-84A3A1565EE1}"/>
    <cellStyle name="Normal 2 2" xfId="15" xr:uid="{D35B79A1-2A31-0944-B9F4-B3CD8D1B88A5}"/>
    <cellStyle name="Normal 2 3" xfId="16" xr:uid="{EFEDA897-DC26-D547-ADA0-4E83900FFAFF}"/>
    <cellStyle name="nota" xfId="17" xr:uid="{8D2061DE-1E6C-0A4D-8BE0-A19FEF225737}"/>
    <cellStyle name="Style 1" xfId="2" xr:uid="{29533DF9-007B-F940-9BAB-3643950D6F5A}"/>
    <cellStyle name="Style 2" xfId="4" xr:uid="{787F7E0C-6E34-2548-B0B2-178EBA211DC2}"/>
    <cellStyle name="Style 3" xfId="3" xr:uid="{0FB5FDC9-E2F7-314F-A62D-7CACEAF1851D}"/>
    <cellStyle name="Style 4" xfId="18" xr:uid="{FACC64C5-C015-F54A-BD6F-ABF32BCDC193}"/>
    <cellStyle name="sub" xfId="19" xr:uid="{77B55CF8-4760-F14D-AD63-C0A78091DA7A}"/>
    <cellStyle name="subCifra" xfId="20" xr:uid="{CE534C83-AD95-6942-98E8-6A8CE0207103}"/>
    <cellStyle name="subEncabezado" xfId="21" xr:uid="{08755ABC-17CE-ED43-81D6-B30EE789C2E4}"/>
    <cellStyle name="textos" xfId="22" xr:uid="{5CFD815C-002E-3C42-8F2B-DE48F12D6D35}"/>
    <cellStyle name="valorRojo" xfId="23" xr:uid="{11599805-A0CC-FC46-BF70-DE6095829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Mexican</a:t>
            </a:r>
            <a:r>
              <a:rPr lang="es-MX" baseline="0"/>
              <a:t> Mining Metallurgical Exports </a:t>
            </a:r>
          </a:p>
          <a:p>
            <a:pPr>
              <a:defRPr/>
            </a:pPr>
            <a:r>
              <a:rPr lang="es-MX" baseline="0"/>
              <a:t>by Country 2023 (% share)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DC-6C42-A913-663688C887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DC-6C42-A913-663688C887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DC-6C42-A913-663688C887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DC-6C42-A913-663688C887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DC-6C42-A913-663688C887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DC-6C42-A913-663688C887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DC-6C42-A913-663688C887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DC-6C42-A913-663688C887EB}"/>
              </c:ext>
            </c:extLst>
          </c:dPt>
          <c:cat>
            <c:strRef>
              <c:f>Sheet1!$G$44:$G$51</c:f>
              <c:strCache>
                <c:ptCount val="8"/>
                <c:pt idx="0">
                  <c:v>USA</c:v>
                </c:pt>
                <c:pt idx="1">
                  <c:v>China</c:v>
                </c:pt>
                <c:pt idx="2">
                  <c:v>Switzerland</c:v>
                </c:pt>
                <c:pt idx="3">
                  <c:v>Korea</c:v>
                </c:pt>
                <c:pt idx="4">
                  <c:v>Japan</c:v>
                </c:pt>
                <c:pt idx="5">
                  <c:v>Brazil</c:v>
                </c:pt>
                <c:pt idx="6">
                  <c:v>Germany</c:v>
                </c:pt>
                <c:pt idx="7">
                  <c:v>Others</c:v>
                </c:pt>
              </c:strCache>
            </c:strRef>
          </c:cat>
          <c:val>
            <c:numRef>
              <c:f>Sheet1!$H$44:$H$51</c:f>
              <c:numCache>
                <c:formatCode>#,##0.00</c:formatCode>
                <c:ptCount val="8"/>
                <c:pt idx="0">
                  <c:v>10278231152.390034</c:v>
                </c:pt>
                <c:pt idx="1">
                  <c:v>4575796882.9399986</c:v>
                </c:pt>
                <c:pt idx="2">
                  <c:v>1232311466.8900001</c:v>
                </c:pt>
                <c:pt idx="3">
                  <c:v>973288270.60000014</c:v>
                </c:pt>
                <c:pt idx="4">
                  <c:v>573991919.18999994</c:v>
                </c:pt>
                <c:pt idx="5">
                  <c:v>284752579.63</c:v>
                </c:pt>
                <c:pt idx="6">
                  <c:v>268884918.47999996</c:v>
                </c:pt>
                <c:pt idx="7">
                  <c:v>1450878226.2799935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6DC-6C42-A913-663688C8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Balanza Comercial México Canadá</a:t>
            </a:r>
          </a:p>
          <a:p>
            <a:pPr>
              <a:defRPr/>
            </a:pPr>
            <a:r>
              <a:rPr lang="es-MX"/>
              <a:t>(miles</a:t>
            </a:r>
            <a:r>
              <a:rPr lang="es-MX" baseline="0"/>
              <a:t> de dólares)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Sheet1!$N$3:$O$3</c:f>
              <c:strCache>
                <c:ptCount val="2"/>
                <c:pt idx="0">
                  <c:v>Exp</c:v>
                </c:pt>
                <c:pt idx="1">
                  <c:v>Imp</c:v>
                </c:pt>
              </c:strCache>
            </c:strRef>
          </c:cat>
          <c:val>
            <c:numRef>
              <c:f>Sheet1!$N$4:$O$4</c:f>
              <c:numCache>
                <c:formatCode>#,##0</c:formatCode>
                <c:ptCount val="2"/>
                <c:pt idx="0">
                  <c:v>152511.47651000001</c:v>
                </c:pt>
                <c:pt idx="1">
                  <c:v>249168.39717098247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7-4B46-B7DC-9906D621D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415695"/>
        <c:axId val="611425775"/>
      </c:barChart>
      <c:catAx>
        <c:axId val="61141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611425775"/>
        <c:crosses val="autoZero"/>
        <c:auto val="1"/>
        <c:lblAlgn val="ctr"/>
        <c:lblOffset val="100"/>
        <c:noMultiLvlLbl val="0"/>
      </c:catAx>
      <c:valAx>
        <c:axId val="61142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611415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1250950</xdr:colOff>
      <xdr:row>52</xdr:row>
      <xdr:rowOff>176212</xdr:rowOff>
    </xdr:from>
    <xdr:to>
      <xdr:col>10</xdr:col>
      <xdr:colOff>0</xdr:colOff>
      <xdr:row>76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9D0780-CB62-7D46-A192-C0BE70298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30162</xdr:rowOff>
    </xdr:from>
    <xdr:to>
      <xdr:col>15</xdr:col>
      <xdr:colOff>12700</xdr:colOff>
      <xdr:row>28</xdr:row>
      <xdr:rowOff>177800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712E84B-188E-1D48-BF73-B0D5552C1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yo/Documents/TRABAJO/WWW/CAMIMEX/COMPENDIO/compendio/12%20Balanza%20Comercial%20r%20comp.xlsx" TargetMode="External"/><Relationship Id="rId1" Type="http://schemas.openxmlformats.org/officeDocument/2006/relationships/externalLinkPath" Target="/Users/yo/Documents/TRABAJO/WWW/CAMIMEX/COMPENDIO/compendio/12%20Balanza%20Comercial%20r%20co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Resumen 2023"/>
      <sheetName val="Export Prod"/>
      <sheetName val="Import Prod"/>
      <sheetName val="Export País 2023"/>
      <sheetName val="Import País"/>
    </sheetNames>
    <sheetDataSet>
      <sheetData sheetId="0"/>
      <sheetData sheetId="1"/>
      <sheetData sheetId="2"/>
      <sheetData sheetId="3"/>
      <sheetData sheetId="4">
        <row r="2">
          <cell r="M2" t="str">
            <v>Exp</v>
          </cell>
          <cell r="N2" t="str">
            <v>Imp</v>
          </cell>
        </row>
        <row r="3">
          <cell r="M3">
            <v>152511.47651000001</v>
          </cell>
          <cell r="N3">
            <v>249168.39717098247</v>
          </cell>
        </row>
        <row r="43">
          <cell r="F43" t="str">
            <v>USA</v>
          </cell>
          <cell r="G43">
            <v>10278231152.390034</v>
          </cell>
        </row>
        <row r="44">
          <cell r="F44" t="str">
            <v>China</v>
          </cell>
          <cell r="G44">
            <v>4575796882.9399986</v>
          </cell>
        </row>
        <row r="45">
          <cell r="F45" t="str">
            <v>Switzerland</v>
          </cell>
          <cell r="G45">
            <v>1232311466.8900001</v>
          </cell>
        </row>
        <row r="46">
          <cell r="F46" t="str">
            <v>Korea</v>
          </cell>
          <cell r="G46">
            <v>973288270.60000014</v>
          </cell>
        </row>
        <row r="47">
          <cell r="F47" t="str">
            <v>Japan</v>
          </cell>
          <cell r="G47">
            <v>573991919.18999994</v>
          </cell>
        </row>
        <row r="48">
          <cell r="F48" t="str">
            <v>Brazil</v>
          </cell>
          <cell r="G48">
            <v>284752579.63</v>
          </cell>
        </row>
        <row r="49">
          <cell r="F49" t="str">
            <v>Germany</v>
          </cell>
          <cell r="G49">
            <v>268884918.47999996</v>
          </cell>
        </row>
        <row r="50">
          <cell r="F50" t="str">
            <v>Others</v>
          </cell>
          <cell r="G50">
            <v>1450878226.2799935</v>
          </cell>
        </row>
      </sheetData>
      <sheetData sheetId="5">
        <row r="6">
          <cell r="J6">
            <v>249168397.17098248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71A93-DE08-2142-B7DF-5985E4E3E35E}">
  <dimension ref="B2:O87"/>
  <sheetViews>
    <sheetView showGridLines="0" tabSelected="1" workbookViewId="0">
      <selection activeCell="F80" sqref="F80"/>
    </sheetView>
  </sheetViews>
  <sheetFormatPr baseColWidth="10" defaultRowHeight="16" x14ac:dyDescent="0.2"/>
  <cols>
    <col min="1" max="1" width="10.83203125" style="1"/>
    <col min="2" max="6" width="20.33203125" style="1" customWidth="1"/>
    <col min="7" max="7" width="25" style="1" customWidth="1"/>
    <col min="8" max="8" width="27.1640625" style="1" customWidth="1"/>
    <col min="9" max="16" width="20.33203125" style="1" customWidth="1"/>
    <col min="17" max="16384" width="10.83203125" style="1"/>
  </cols>
  <sheetData>
    <row r="2" spans="2:15" ht="29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2:15" ht="17" x14ac:dyDescent="0.2">
      <c r="B3" s="3" t="s">
        <v>1</v>
      </c>
      <c r="C3" s="3">
        <v>2015</v>
      </c>
      <c r="D3" s="3">
        <v>2016</v>
      </c>
      <c r="E3" s="3">
        <v>2017</v>
      </c>
      <c r="F3" s="3">
        <v>2018</v>
      </c>
      <c r="G3" s="3">
        <v>2019</v>
      </c>
      <c r="H3" s="3">
        <v>2020</v>
      </c>
      <c r="I3" s="3">
        <v>2021</v>
      </c>
      <c r="J3" s="3" t="s">
        <v>2</v>
      </c>
      <c r="K3" s="3" t="s">
        <v>3</v>
      </c>
      <c r="M3" s="3"/>
      <c r="N3" s="3" t="s">
        <v>4</v>
      </c>
      <c r="O3" s="3" t="s">
        <v>5</v>
      </c>
    </row>
    <row r="4" spans="2:15" ht="17" x14ac:dyDescent="0.2">
      <c r="B4" s="6" t="s">
        <v>6</v>
      </c>
      <c r="C4" s="7">
        <v>14629789749</v>
      </c>
      <c r="D4" s="7">
        <v>15729780841</v>
      </c>
      <c r="E4" s="7">
        <v>16649804962</v>
      </c>
      <c r="F4" s="7">
        <v>18124998998</v>
      </c>
      <c r="G4" s="7">
        <v>17819802166</v>
      </c>
      <c r="H4" s="7">
        <v>19027128627</v>
      </c>
      <c r="I4" s="7">
        <v>22968702526</v>
      </c>
      <c r="J4" s="7">
        <v>20865390999.999992</v>
      </c>
      <c r="K4" s="7">
        <v>19638135416.400036</v>
      </c>
      <c r="M4" s="5" t="s">
        <v>7</v>
      </c>
      <c r="N4" s="12">
        <f>K12/1000</f>
        <v>152511.47651000001</v>
      </c>
      <c r="O4" s="12">
        <f>'[1]Import País'!J6/1000</f>
        <v>249168.39717098247</v>
      </c>
    </row>
    <row r="5" spans="2:15" x14ac:dyDescent="0.2">
      <c r="B5" s="5" t="s">
        <v>8</v>
      </c>
      <c r="C5" s="4">
        <v>7616157217</v>
      </c>
      <c r="D5" s="4">
        <v>7742175861</v>
      </c>
      <c r="E5" s="4">
        <v>8237415160</v>
      </c>
      <c r="F5" s="4">
        <v>8838818697</v>
      </c>
      <c r="G5" s="4">
        <v>8784156774</v>
      </c>
      <c r="H5" s="4">
        <v>8354353628</v>
      </c>
      <c r="I5" s="4">
        <v>10703638899.567211</v>
      </c>
      <c r="J5" s="4">
        <v>9442482796.9339619</v>
      </c>
      <c r="K5" s="4">
        <v>10278231152.390034</v>
      </c>
      <c r="M5" s="8" t="s">
        <v>50</v>
      </c>
      <c r="N5" s="8"/>
      <c r="O5" s="8"/>
    </row>
    <row r="6" spans="2:15" x14ac:dyDescent="0.2">
      <c r="B6" s="5" t="s">
        <v>9</v>
      </c>
      <c r="C6" s="4">
        <v>1527758227</v>
      </c>
      <c r="D6" s="4">
        <v>1894234904</v>
      </c>
      <c r="E6" s="4">
        <v>2588504624</v>
      </c>
      <c r="F6" s="4">
        <v>3133726639</v>
      </c>
      <c r="G6" s="4">
        <v>3042754713</v>
      </c>
      <c r="H6" s="4">
        <v>3650418570</v>
      </c>
      <c r="I6" s="4">
        <v>4164279503.1455522</v>
      </c>
      <c r="J6" s="4">
        <v>3893019793.3754873</v>
      </c>
      <c r="K6" s="4">
        <v>4575796882.9399986</v>
      </c>
    </row>
    <row r="7" spans="2:15" x14ac:dyDescent="0.2">
      <c r="B7" s="5" t="s">
        <v>10</v>
      </c>
      <c r="C7" s="4">
        <v>999737310</v>
      </c>
      <c r="D7" s="4">
        <v>371251767</v>
      </c>
      <c r="E7" s="4">
        <v>423232460</v>
      </c>
      <c r="F7" s="4">
        <v>518729170</v>
      </c>
      <c r="G7" s="4">
        <v>382357847</v>
      </c>
      <c r="H7" s="4">
        <v>618903934</v>
      </c>
      <c r="I7" s="4">
        <v>619975299.62036645</v>
      </c>
      <c r="J7" s="4">
        <v>620950129.3278873</v>
      </c>
      <c r="K7" s="4">
        <v>1232311466.8900001</v>
      </c>
    </row>
    <row r="8" spans="2:15" x14ac:dyDescent="0.2">
      <c r="B8" s="5" t="s">
        <v>11</v>
      </c>
      <c r="C8" s="4">
        <v>1035232877</v>
      </c>
      <c r="D8" s="4">
        <v>839607872</v>
      </c>
      <c r="E8" s="4">
        <v>1088897471</v>
      </c>
      <c r="F8" s="4">
        <v>1158183020</v>
      </c>
      <c r="G8" s="4">
        <v>1045616430</v>
      </c>
      <c r="H8" s="4">
        <v>1637423122</v>
      </c>
      <c r="I8" s="4">
        <v>1662181936.0196717</v>
      </c>
      <c r="J8" s="4">
        <v>1652795027.8667636</v>
      </c>
      <c r="K8" s="4">
        <v>973288270.60000014</v>
      </c>
    </row>
    <row r="9" spans="2:15" x14ac:dyDescent="0.2">
      <c r="B9" s="5" t="s">
        <v>12</v>
      </c>
      <c r="C9" s="4">
        <v>306207891</v>
      </c>
      <c r="D9" s="4">
        <v>395987095</v>
      </c>
      <c r="E9" s="4">
        <v>512344366</v>
      </c>
      <c r="F9" s="4">
        <v>542737730</v>
      </c>
      <c r="G9" s="4">
        <v>647928046</v>
      </c>
      <c r="H9" s="4">
        <v>606585653</v>
      </c>
      <c r="I9" s="4">
        <v>783692633.73654771</v>
      </c>
      <c r="J9" s="4">
        <v>688558566.18114877</v>
      </c>
      <c r="K9" s="4">
        <v>573991919.18999994</v>
      </c>
    </row>
    <row r="10" spans="2:15" x14ac:dyDescent="0.2">
      <c r="B10" s="5" t="s">
        <v>13</v>
      </c>
      <c r="C10" s="4">
        <v>240212386</v>
      </c>
      <c r="D10" s="4">
        <v>186436082</v>
      </c>
      <c r="E10" s="4">
        <v>216237053</v>
      </c>
      <c r="F10" s="4">
        <v>230131650</v>
      </c>
      <c r="G10" s="4">
        <v>191152147</v>
      </c>
      <c r="H10" s="4">
        <v>250517593</v>
      </c>
      <c r="I10" s="4">
        <v>274398916.95716518</v>
      </c>
      <c r="J10" s="4">
        <v>261996088.95790482</v>
      </c>
      <c r="K10" s="4">
        <v>284752579.63</v>
      </c>
    </row>
    <row r="11" spans="2:15" x14ac:dyDescent="0.2">
      <c r="B11" s="5" t="s">
        <v>14</v>
      </c>
      <c r="C11" s="4">
        <v>93378824</v>
      </c>
      <c r="D11" s="4">
        <v>217442278</v>
      </c>
      <c r="E11" s="4">
        <v>228755512</v>
      </c>
      <c r="F11" s="4">
        <v>313055080</v>
      </c>
      <c r="G11" s="4">
        <v>161399507</v>
      </c>
      <c r="H11" s="4">
        <v>145056837</v>
      </c>
      <c r="I11" s="4">
        <v>191570429.46606013</v>
      </c>
      <c r="J11" s="4">
        <v>166549466.6272819</v>
      </c>
      <c r="K11" s="4">
        <v>268884918.47999996</v>
      </c>
    </row>
    <row r="12" spans="2:15" x14ac:dyDescent="0.2">
      <c r="B12" s="5" t="s">
        <v>7</v>
      </c>
      <c r="C12" s="4">
        <v>412055893</v>
      </c>
      <c r="D12" s="4">
        <v>362712379</v>
      </c>
      <c r="E12" s="4">
        <v>402801519</v>
      </c>
      <c r="F12" s="4">
        <v>470622885</v>
      </c>
      <c r="G12" s="4">
        <v>281236420</v>
      </c>
      <c r="H12" s="4">
        <v>333660830</v>
      </c>
      <c r="I12" s="4">
        <v>382639053.41778523</v>
      </c>
      <c r="J12" s="4">
        <v>356748188.67673653</v>
      </c>
      <c r="K12" s="4">
        <v>152511476.51000002</v>
      </c>
    </row>
    <row r="13" spans="2:15" x14ac:dyDescent="0.2">
      <c r="B13" s="5" t="s">
        <v>15</v>
      </c>
      <c r="C13" s="4">
        <v>123647212</v>
      </c>
      <c r="D13" s="4">
        <v>143439890</v>
      </c>
      <c r="E13" s="4">
        <v>139555354</v>
      </c>
      <c r="F13" s="4">
        <v>141110233</v>
      </c>
      <c r="G13" s="4">
        <v>133327776</v>
      </c>
      <c r="H13" s="4">
        <v>111928024</v>
      </c>
      <c r="I13" s="4">
        <v>153483190.164471</v>
      </c>
      <c r="J13" s="4">
        <v>131084988.51401605</v>
      </c>
      <c r="K13" s="4">
        <v>134241056.52000001</v>
      </c>
    </row>
    <row r="14" spans="2:15" x14ac:dyDescent="0.2">
      <c r="B14" s="5" t="s">
        <v>16</v>
      </c>
      <c r="C14" s="4">
        <v>492688665</v>
      </c>
      <c r="D14" s="4">
        <v>350084310</v>
      </c>
      <c r="E14" s="4">
        <v>477408459</v>
      </c>
      <c r="F14" s="4">
        <v>532389850</v>
      </c>
      <c r="G14" s="4">
        <v>377622085</v>
      </c>
      <c r="H14" s="4">
        <v>336849561</v>
      </c>
      <c r="I14" s="4">
        <v>446681496.34327203</v>
      </c>
      <c r="J14" s="4">
        <v>387585534.34079164</v>
      </c>
      <c r="K14" s="4">
        <v>122239288.58</v>
      </c>
    </row>
    <row r="15" spans="2:15" x14ac:dyDescent="0.2">
      <c r="B15" s="5" t="s">
        <v>17</v>
      </c>
      <c r="C15" s="4">
        <v>188026927</v>
      </c>
      <c r="D15" s="4">
        <v>226333813</v>
      </c>
      <c r="E15" s="4">
        <v>173316900</v>
      </c>
      <c r="F15" s="4">
        <v>146835670</v>
      </c>
      <c r="G15" s="4">
        <v>200953263</v>
      </c>
      <c r="H15" s="4">
        <v>138053414</v>
      </c>
      <c r="I15" s="4">
        <v>212834580.23415104</v>
      </c>
      <c r="J15" s="4">
        <v>172367910.3312197</v>
      </c>
      <c r="K15" s="4">
        <v>113499443.09999999</v>
      </c>
    </row>
    <row r="16" spans="2:15" x14ac:dyDescent="0.2">
      <c r="B16" s="5" t="s">
        <v>18</v>
      </c>
      <c r="C16" s="4">
        <v>41395715</v>
      </c>
      <c r="D16" s="4">
        <v>47430921</v>
      </c>
      <c r="E16" s="4">
        <v>72761962</v>
      </c>
      <c r="F16" s="4">
        <v>80672201</v>
      </c>
      <c r="G16" s="4">
        <v>58718840</v>
      </c>
      <c r="H16" s="4">
        <v>63529410</v>
      </c>
      <c r="I16" s="4">
        <v>76187545.396190211</v>
      </c>
      <c r="J16" s="4">
        <v>69438993.176374674</v>
      </c>
      <c r="K16" s="4">
        <v>81228339.910000011</v>
      </c>
    </row>
    <row r="17" spans="2:15" x14ac:dyDescent="0.2">
      <c r="B17" s="5" t="s">
        <v>19</v>
      </c>
      <c r="C17" s="4">
        <v>4624801</v>
      </c>
      <c r="D17" s="4">
        <v>3226790</v>
      </c>
      <c r="E17" s="4">
        <v>3065585</v>
      </c>
      <c r="F17" s="4">
        <v>3718702</v>
      </c>
      <c r="G17" s="4">
        <v>1501749</v>
      </c>
      <c r="H17" s="4">
        <v>1243463</v>
      </c>
      <c r="I17" s="4">
        <v>1718360.7319633216</v>
      </c>
      <c r="J17" s="4">
        <v>1462301.3595896366</v>
      </c>
      <c r="K17" s="4">
        <v>72554832.650000021</v>
      </c>
    </row>
    <row r="18" spans="2:15" x14ac:dyDescent="0.2">
      <c r="B18" s="5" t="s">
        <v>20</v>
      </c>
      <c r="C18" s="4">
        <v>34566229</v>
      </c>
      <c r="D18" s="4">
        <v>19863692</v>
      </c>
      <c r="E18" s="4">
        <v>28105766</v>
      </c>
      <c r="F18" s="4">
        <v>32625286</v>
      </c>
      <c r="G18" s="4">
        <v>18745604</v>
      </c>
      <c r="H18" s="4">
        <v>24831136</v>
      </c>
      <c r="I18" s="4">
        <v>27068524.890912089</v>
      </c>
      <c r="J18" s="4">
        <v>25909959.910763666</v>
      </c>
      <c r="K18" s="4">
        <v>51512212.95000001</v>
      </c>
    </row>
    <row r="19" spans="2:15" x14ac:dyDescent="0.2">
      <c r="B19" s="5" t="s">
        <v>21</v>
      </c>
      <c r="C19" s="4">
        <v>171099005</v>
      </c>
      <c r="D19" s="4">
        <v>36641981</v>
      </c>
      <c r="E19" s="4">
        <v>65849338</v>
      </c>
      <c r="F19" s="4">
        <v>83670984</v>
      </c>
      <c r="G19" s="4">
        <v>22855395</v>
      </c>
      <c r="H19" s="4">
        <v>33871495</v>
      </c>
      <c r="I19" s="4">
        <v>35173726.723087467</v>
      </c>
      <c r="J19" s="4">
        <v>34548338.53307458</v>
      </c>
      <c r="K19" s="4">
        <v>20336417.109999999</v>
      </c>
    </row>
    <row r="20" spans="2:15" x14ac:dyDescent="0.2">
      <c r="B20" s="5" t="s">
        <v>22</v>
      </c>
      <c r="C20" s="4">
        <v>11392933</v>
      </c>
      <c r="D20" s="4">
        <v>13220359</v>
      </c>
      <c r="E20" s="4">
        <v>30094427</v>
      </c>
      <c r="F20" s="4">
        <v>30870236</v>
      </c>
      <c r="G20" s="4">
        <v>11429271</v>
      </c>
      <c r="H20" s="4">
        <v>19377604</v>
      </c>
      <c r="I20" s="4">
        <v>19061727.660671111</v>
      </c>
      <c r="J20" s="4">
        <v>19282958.020432364</v>
      </c>
      <c r="K20" s="4">
        <v>18942028.359999999</v>
      </c>
    </row>
    <row r="21" spans="2:15" x14ac:dyDescent="0.2">
      <c r="B21" s="5" t="s">
        <v>23</v>
      </c>
      <c r="C21" s="4">
        <v>109606287</v>
      </c>
      <c r="D21" s="4">
        <v>58822438</v>
      </c>
      <c r="E21" s="4">
        <v>62461767</v>
      </c>
      <c r="F21" s="4">
        <v>98206162</v>
      </c>
      <c r="G21" s="4">
        <v>93072607</v>
      </c>
      <c r="H21" s="4">
        <v>106209176</v>
      </c>
      <c r="I21" s="4">
        <v>124088119.28454347</v>
      </c>
      <c r="J21" s="4">
        <v>114597668.85740879</v>
      </c>
      <c r="K21" s="4">
        <v>16329577.75</v>
      </c>
    </row>
    <row r="22" spans="2:15" x14ac:dyDescent="0.2">
      <c r="B22" s="5" t="s">
        <v>24</v>
      </c>
      <c r="C22" s="4">
        <v>9385544</v>
      </c>
      <c r="D22" s="4">
        <v>10762326</v>
      </c>
      <c r="E22" s="4">
        <v>10443847</v>
      </c>
      <c r="F22" s="4">
        <v>10269859</v>
      </c>
      <c r="G22" s="4">
        <v>11776786</v>
      </c>
      <c r="H22" s="4">
        <v>9753683</v>
      </c>
      <c r="I22" s="4">
        <v>13476906.637556175</v>
      </c>
      <c r="J22" s="4">
        <v>11469399.715612955</v>
      </c>
      <c r="K22" s="4">
        <v>9955473.5700000003</v>
      </c>
    </row>
    <row r="23" spans="2:15" x14ac:dyDescent="0.2">
      <c r="B23" s="5" t="s">
        <v>25</v>
      </c>
      <c r="C23" s="4">
        <v>18753891</v>
      </c>
      <c r="D23" s="4">
        <v>8874524</v>
      </c>
      <c r="E23" s="4">
        <v>18088885</v>
      </c>
      <c r="F23" s="4">
        <v>10734400</v>
      </c>
      <c r="G23" s="4">
        <v>8958182</v>
      </c>
      <c r="H23" s="4">
        <v>16496553</v>
      </c>
      <c r="I23" s="4">
        <v>15730243.446835363</v>
      </c>
      <c r="J23" s="4">
        <v>16190054.243054267</v>
      </c>
      <c r="K23" s="4">
        <v>8949234.0800000019</v>
      </c>
    </row>
    <row r="24" spans="2:15" x14ac:dyDescent="0.2">
      <c r="B24" s="5" t="s">
        <v>26</v>
      </c>
      <c r="C24" s="4">
        <v>5991413</v>
      </c>
      <c r="D24" s="4">
        <v>5474577</v>
      </c>
      <c r="E24" s="4">
        <v>7101090</v>
      </c>
      <c r="F24" s="4">
        <v>7877937</v>
      </c>
      <c r="G24" s="4">
        <v>10859670</v>
      </c>
      <c r="H24" s="4">
        <v>9707647</v>
      </c>
      <c r="I24" s="4">
        <v>12858065.38197192</v>
      </c>
      <c r="J24" s="4">
        <v>11163071.811907785</v>
      </c>
      <c r="K24" s="4">
        <v>7550114.0599999996</v>
      </c>
    </row>
    <row r="25" spans="2:15" x14ac:dyDescent="0.2">
      <c r="B25" s="5" t="s">
        <v>27</v>
      </c>
      <c r="C25" s="4">
        <v>5546856</v>
      </c>
      <c r="D25" s="4">
        <v>5946823</v>
      </c>
      <c r="E25" s="4">
        <v>5958488</v>
      </c>
      <c r="F25" s="4">
        <v>8311327</v>
      </c>
      <c r="G25" s="4">
        <v>6350364</v>
      </c>
      <c r="H25" s="4">
        <v>3752738</v>
      </c>
      <c r="I25" s="4">
        <v>6357696.5266309017</v>
      </c>
      <c r="J25" s="4">
        <v>4945401.8802561676</v>
      </c>
      <c r="K25" s="4">
        <v>7419645.790000001</v>
      </c>
    </row>
    <row r="26" spans="2:15" x14ac:dyDescent="0.2">
      <c r="B26" s="5" t="s">
        <v>28</v>
      </c>
      <c r="C26" s="4">
        <v>91352738</v>
      </c>
      <c r="D26" s="4">
        <v>112878732</v>
      </c>
      <c r="E26" s="4">
        <v>103537319</v>
      </c>
      <c r="F26" s="4">
        <v>154219187</v>
      </c>
      <c r="G26" s="4">
        <v>112835350</v>
      </c>
      <c r="H26" s="4">
        <v>114894725</v>
      </c>
      <c r="I26" s="4">
        <v>142067044.19525358</v>
      </c>
      <c r="J26" s="4">
        <v>127526281.53629561</v>
      </c>
      <c r="K26" s="4">
        <v>6000833.4200000009</v>
      </c>
    </row>
    <row r="27" spans="2:15" x14ac:dyDescent="0.2">
      <c r="B27" s="5" t="s">
        <v>29</v>
      </c>
      <c r="C27" s="4">
        <v>31186143</v>
      </c>
      <c r="D27" s="4">
        <v>20008612</v>
      </c>
      <c r="E27" s="4">
        <v>29278307</v>
      </c>
      <c r="F27" s="4">
        <v>56437651</v>
      </c>
      <c r="G27" s="4">
        <v>80024921</v>
      </c>
      <c r="H27" s="4">
        <v>99278226</v>
      </c>
      <c r="I27" s="4">
        <v>111495892.85784672</v>
      </c>
      <c r="J27" s="4">
        <v>105077825.30097084</v>
      </c>
      <c r="K27" s="4">
        <v>5088565.41</v>
      </c>
    </row>
    <row r="28" spans="2:15" x14ac:dyDescent="0.2">
      <c r="B28" s="5" t="s">
        <v>30</v>
      </c>
      <c r="C28" s="4">
        <v>10988505</v>
      </c>
      <c r="D28" s="4">
        <v>15369285</v>
      </c>
      <c r="E28" s="4">
        <v>19690124</v>
      </c>
      <c r="F28" s="4">
        <v>16974459</v>
      </c>
      <c r="G28" s="4">
        <v>13426235</v>
      </c>
      <c r="H28" s="4">
        <v>12800146</v>
      </c>
      <c r="I28" s="4">
        <v>16378706.444300797</v>
      </c>
      <c r="J28" s="4">
        <v>14457831.471211312</v>
      </c>
      <c r="K28" s="4">
        <v>3786788.7100000004</v>
      </c>
    </row>
    <row r="29" spans="2:15" x14ac:dyDescent="0.2">
      <c r="B29" s="5" t="s">
        <v>31</v>
      </c>
      <c r="C29" s="4">
        <v>11521197</v>
      </c>
      <c r="D29" s="4">
        <v>8247447</v>
      </c>
      <c r="E29" s="4">
        <v>4003096</v>
      </c>
      <c r="F29" s="4">
        <v>11947605</v>
      </c>
      <c r="G29" s="4">
        <v>1692113</v>
      </c>
      <c r="H29" s="4">
        <v>11704587</v>
      </c>
      <c r="I29" s="4">
        <v>8155146.4325837735</v>
      </c>
      <c r="J29" s="4">
        <v>10121877.273133026</v>
      </c>
      <c r="K29" s="4">
        <v>3086522.18</v>
      </c>
    </row>
    <row r="30" spans="2:15" x14ac:dyDescent="0.2">
      <c r="B30" s="5" t="s">
        <v>32</v>
      </c>
      <c r="C30" s="4">
        <v>4481893</v>
      </c>
      <c r="D30" s="4">
        <v>2752686</v>
      </c>
      <c r="E30" s="4">
        <v>3264897</v>
      </c>
      <c r="F30" s="4">
        <v>3598014</v>
      </c>
      <c r="G30" s="4">
        <v>1784985</v>
      </c>
      <c r="H30" s="4">
        <v>4414443</v>
      </c>
      <c r="I30" s="4">
        <v>3814831.1447847607</v>
      </c>
      <c r="J30" s="4">
        <v>4153215.0688637216</v>
      </c>
      <c r="K30" s="4">
        <v>1437320.88</v>
      </c>
      <c r="M30" s="8" t="s">
        <v>50</v>
      </c>
      <c r="N30" s="8"/>
      <c r="O30" s="8"/>
    </row>
    <row r="31" spans="2:15" x14ac:dyDescent="0.2">
      <c r="B31" s="5" t="s">
        <v>33</v>
      </c>
      <c r="C31" s="4">
        <v>355220488</v>
      </c>
      <c r="D31" s="4">
        <v>1292522505</v>
      </c>
      <c r="E31" s="4">
        <v>772601632</v>
      </c>
      <c r="F31" s="4">
        <v>721342102</v>
      </c>
      <c r="G31" s="4">
        <v>1282927091</v>
      </c>
      <c r="H31" s="4">
        <v>1297278902</v>
      </c>
      <c r="I31" s="4">
        <v>1609818369.8166072</v>
      </c>
      <c r="J31" s="4">
        <v>1442507550.8497486</v>
      </c>
      <c r="K31" s="4">
        <v>1010582.91</v>
      </c>
    </row>
    <row r="32" spans="2:15" x14ac:dyDescent="0.2">
      <c r="B32" s="5" t="s">
        <v>34</v>
      </c>
      <c r="C32" s="4">
        <v>6734293</v>
      </c>
      <c r="D32" s="4">
        <v>4756648</v>
      </c>
      <c r="E32" s="4">
        <v>7160759</v>
      </c>
      <c r="F32" s="4">
        <v>5889831</v>
      </c>
      <c r="G32" s="4">
        <v>8774084</v>
      </c>
      <c r="H32" s="4">
        <v>4423396</v>
      </c>
      <c r="I32" s="4">
        <v>8324508.77124679</v>
      </c>
      <c r="J32" s="4">
        <v>6206480.6585771041</v>
      </c>
      <c r="K32" s="4">
        <v>880671.58</v>
      </c>
    </row>
    <row r="33" spans="2:11" x14ac:dyDescent="0.2">
      <c r="B33" s="5" t="s">
        <v>35</v>
      </c>
      <c r="C33" s="4">
        <v>846884</v>
      </c>
      <c r="D33" s="4">
        <v>2356771</v>
      </c>
      <c r="E33" s="4">
        <v>1620230</v>
      </c>
      <c r="F33" s="4">
        <v>2080430</v>
      </c>
      <c r="G33" s="4">
        <v>3888773</v>
      </c>
      <c r="H33" s="4">
        <v>803042</v>
      </c>
      <c r="I33" s="4">
        <v>2990900.9074611613</v>
      </c>
      <c r="J33" s="4">
        <v>1798820.6951593889</v>
      </c>
      <c r="K33" s="4">
        <v>642863.44999999984</v>
      </c>
    </row>
    <row r="34" spans="2:11" x14ac:dyDescent="0.2">
      <c r="B34" s="5" t="s">
        <v>36</v>
      </c>
      <c r="C34" s="4">
        <v>170328617</v>
      </c>
      <c r="D34" s="4">
        <v>153411581</v>
      </c>
      <c r="E34" s="4">
        <v>298405332</v>
      </c>
      <c r="F34" s="4">
        <v>204102269</v>
      </c>
      <c r="G34" s="4">
        <v>27175219</v>
      </c>
      <c r="H34" s="4">
        <v>28424960</v>
      </c>
      <c r="I34" s="4">
        <v>34670322.082627423</v>
      </c>
      <c r="J34" s="4">
        <v>31333315.592548225</v>
      </c>
      <c r="K34" s="4">
        <v>125307.91</v>
      </c>
    </row>
    <row r="35" spans="2:11" x14ac:dyDescent="0.2">
      <c r="B35" s="5" t="s">
        <v>37</v>
      </c>
      <c r="C35" s="4">
        <v>32125037</v>
      </c>
      <c r="D35" s="4">
        <v>11749696</v>
      </c>
      <c r="E35" s="4">
        <v>8403161</v>
      </c>
      <c r="F35" s="4">
        <v>8837399</v>
      </c>
      <c r="G35" s="4">
        <v>7543532</v>
      </c>
      <c r="H35" s="4">
        <v>3896217</v>
      </c>
      <c r="I35" s="4">
        <v>7213259.802101776</v>
      </c>
      <c r="J35" s="4">
        <v>5412680.7446454074</v>
      </c>
      <c r="K35" s="4">
        <v>110004.95</v>
      </c>
    </row>
    <row r="36" spans="2:11" x14ac:dyDescent="0.2">
      <c r="B36" s="5" t="s">
        <v>38</v>
      </c>
      <c r="C36" s="4">
        <v>8351330</v>
      </c>
      <c r="D36" s="4">
        <v>4878120</v>
      </c>
      <c r="E36" s="4">
        <v>3787140</v>
      </c>
      <c r="F36" s="4">
        <v>28672352</v>
      </c>
      <c r="G36" s="4">
        <v>16219289</v>
      </c>
      <c r="H36" s="4">
        <v>9944795</v>
      </c>
      <c r="I36" s="4">
        <v>16455323.318639124</v>
      </c>
      <c r="J36" s="4">
        <v>12927024.799801327</v>
      </c>
      <c r="K36" s="4">
        <v>48425.2</v>
      </c>
    </row>
    <row r="37" spans="2:11" x14ac:dyDescent="0.2">
      <c r="B37" s="5" t="s">
        <v>39</v>
      </c>
      <c r="C37" s="4">
        <v>30970070</v>
      </c>
      <c r="D37" s="4">
        <v>35215040</v>
      </c>
      <c r="E37" s="4">
        <v>51616587</v>
      </c>
      <c r="F37" s="4">
        <v>36237271</v>
      </c>
      <c r="G37" s="4">
        <v>21924503</v>
      </c>
      <c r="H37" s="4">
        <v>20091166</v>
      </c>
      <c r="I37" s="4">
        <v>26256293.724653982</v>
      </c>
      <c r="J37" s="4">
        <v>22942077.861278497</v>
      </c>
      <c r="K37" s="4">
        <v>642863.44999999984</v>
      </c>
    </row>
    <row r="38" spans="2:11" x14ac:dyDescent="0.2">
      <c r="B38" s="5" t="s">
        <v>40</v>
      </c>
      <c r="C38" s="4">
        <v>428216451</v>
      </c>
      <c r="D38" s="4">
        <v>1125663036</v>
      </c>
      <c r="E38" s="4">
        <v>554036345</v>
      </c>
      <c r="F38" s="4">
        <v>481362710</v>
      </c>
      <c r="G38" s="4">
        <v>748812595</v>
      </c>
      <c r="H38" s="4">
        <v>946649951</v>
      </c>
      <c r="I38" s="4">
        <v>1053965071.1492763</v>
      </c>
      <c r="J38" s="4">
        <v>997779379.50609231</v>
      </c>
      <c r="K38" s="4">
        <v>610748335.28999329</v>
      </c>
    </row>
    <row r="39" spans="2:11" x14ac:dyDescent="0.2">
      <c r="B39" s="8" t="s">
        <v>50</v>
      </c>
      <c r="C39" s="8"/>
      <c r="D39" s="8"/>
      <c r="E39" s="8"/>
      <c r="F39" s="8"/>
      <c r="G39" s="8"/>
      <c r="H39" s="8"/>
      <c r="I39" s="8"/>
      <c r="J39" s="8"/>
      <c r="K39" s="8"/>
    </row>
    <row r="40" spans="2:11" x14ac:dyDescent="0.2">
      <c r="B40" s="9" t="s">
        <v>41</v>
      </c>
      <c r="C40" s="9"/>
      <c r="D40" s="9"/>
      <c r="E40" s="9"/>
      <c r="F40" s="9"/>
      <c r="G40" s="9"/>
      <c r="H40" s="9"/>
      <c r="I40" s="9"/>
      <c r="J40" s="9"/>
      <c r="K40" s="9"/>
    </row>
    <row r="41" spans="2:11" x14ac:dyDescent="0.2">
      <c r="B41" s="9" t="s">
        <v>42</v>
      </c>
      <c r="C41" s="9"/>
      <c r="D41" s="9"/>
      <c r="E41" s="9"/>
      <c r="F41" s="9"/>
      <c r="G41" s="9"/>
      <c r="H41" s="9"/>
      <c r="I41" s="9"/>
      <c r="J41" s="9"/>
      <c r="K41" s="9"/>
    </row>
    <row r="43" spans="2:11" ht="17" x14ac:dyDescent="0.2">
      <c r="B43" s="6" t="s">
        <v>6</v>
      </c>
      <c r="C43" s="7">
        <v>19638135416.400036</v>
      </c>
      <c r="D43" s="10">
        <f>SUM(D44:D77)</f>
        <v>0.99999999999999967</v>
      </c>
    </row>
    <row r="44" spans="2:11" x14ac:dyDescent="0.2">
      <c r="B44" s="5" t="s">
        <v>8</v>
      </c>
      <c r="C44" s="4">
        <v>10278231152.390034</v>
      </c>
      <c r="D44" s="4">
        <f>C44/$C$43</f>
        <v>0.52338121387056757</v>
      </c>
      <c r="G44" s="5" t="s">
        <v>43</v>
      </c>
      <c r="H44" s="4">
        <v>10278231152.390034</v>
      </c>
    </row>
    <row r="45" spans="2:11" x14ac:dyDescent="0.2">
      <c r="B45" s="5" t="s">
        <v>9</v>
      </c>
      <c r="C45" s="4">
        <v>4575796882.9399986</v>
      </c>
      <c r="D45" s="4">
        <f t="shared" ref="D45:D77" si="0">C45/$C$43</f>
        <v>0.23300566911860163</v>
      </c>
      <c r="G45" s="5" t="s">
        <v>9</v>
      </c>
      <c r="H45" s="4">
        <v>4575796882.9399986</v>
      </c>
    </row>
    <row r="46" spans="2:11" x14ac:dyDescent="0.2">
      <c r="B46" s="5" t="s">
        <v>10</v>
      </c>
      <c r="C46" s="4">
        <v>1232311466.8900001</v>
      </c>
      <c r="D46" s="4">
        <f t="shared" si="0"/>
        <v>6.2750940492083698E-2</v>
      </c>
      <c r="G46" s="5" t="s">
        <v>44</v>
      </c>
      <c r="H46" s="4">
        <v>1232311466.8900001</v>
      </c>
    </row>
    <row r="47" spans="2:11" x14ac:dyDescent="0.2">
      <c r="B47" s="5" t="s">
        <v>11</v>
      </c>
      <c r="C47" s="4">
        <v>973288270.60000014</v>
      </c>
      <c r="D47" s="4">
        <f t="shared" si="0"/>
        <v>4.9561134494835783E-2</v>
      </c>
      <c r="G47" s="5" t="s">
        <v>45</v>
      </c>
      <c r="H47" s="4">
        <v>973288270.60000014</v>
      </c>
    </row>
    <row r="48" spans="2:11" x14ac:dyDescent="0.2">
      <c r="B48" s="5" t="s">
        <v>12</v>
      </c>
      <c r="C48" s="4">
        <v>573991919.18999994</v>
      </c>
      <c r="D48" s="4">
        <f t="shared" si="0"/>
        <v>2.9228432690745813E-2</v>
      </c>
      <c r="G48" s="5" t="s">
        <v>46</v>
      </c>
      <c r="H48" s="4">
        <v>573991919.18999994</v>
      </c>
    </row>
    <row r="49" spans="2:8" x14ac:dyDescent="0.2">
      <c r="B49" s="5" t="s">
        <v>13</v>
      </c>
      <c r="C49" s="4">
        <v>284752579.63</v>
      </c>
      <c r="D49" s="4">
        <f t="shared" si="0"/>
        <v>1.4499980450903694E-2</v>
      </c>
      <c r="G49" s="5" t="s">
        <v>47</v>
      </c>
      <c r="H49" s="4">
        <v>284752579.63</v>
      </c>
    </row>
    <row r="50" spans="2:8" x14ac:dyDescent="0.2">
      <c r="B50" s="5" t="s">
        <v>14</v>
      </c>
      <c r="C50" s="4">
        <v>268884918.47999996</v>
      </c>
      <c r="D50" s="4">
        <f t="shared" si="0"/>
        <v>1.369197802024784E-2</v>
      </c>
      <c r="E50" s="11">
        <f>SUM(D44:D50)</f>
        <v>0.9261193491379861</v>
      </c>
      <c r="G50" s="5" t="s">
        <v>48</v>
      </c>
      <c r="H50" s="4">
        <v>268884918.47999996</v>
      </c>
    </row>
    <row r="51" spans="2:8" x14ac:dyDescent="0.2">
      <c r="B51" s="5" t="s">
        <v>7</v>
      </c>
      <c r="C51" s="4">
        <v>152511476.51000002</v>
      </c>
      <c r="D51" s="4">
        <f t="shared" si="0"/>
        <v>7.7660874251144997E-3</v>
      </c>
      <c r="E51" s="11"/>
      <c r="G51" s="5" t="s">
        <v>49</v>
      </c>
      <c r="H51" s="4">
        <f>SUM(C51:C77)</f>
        <v>1450878226.2799935</v>
      </c>
    </row>
    <row r="52" spans="2:8" x14ac:dyDescent="0.2">
      <c r="B52" s="5" t="s">
        <v>15</v>
      </c>
      <c r="C52" s="4">
        <v>134241056.52000001</v>
      </c>
      <c r="D52" s="4">
        <f t="shared" si="0"/>
        <v>6.8357333154905192E-3</v>
      </c>
      <c r="E52" s="11">
        <f>SUM(D44:D52)</f>
        <v>0.94072116987859111</v>
      </c>
      <c r="G52" s="8" t="s">
        <v>50</v>
      </c>
      <c r="H52" s="8"/>
    </row>
    <row r="53" spans="2:8" x14ac:dyDescent="0.2">
      <c r="B53" s="5" t="s">
        <v>16</v>
      </c>
      <c r="C53" s="4">
        <v>122239288.58</v>
      </c>
      <c r="D53" s="4">
        <f t="shared" si="0"/>
        <v>6.2245873138198522E-3</v>
      </c>
    </row>
    <row r="54" spans="2:8" x14ac:dyDescent="0.2">
      <c r="B54" s="5" t="s">
        <v>17</v>
      </c>
      <c r="C54" s="4">
        <v>113499443.09999999</v>
      </c>
      <c r="D54" s="4">
        <f t="shared" si="0"/>
        <v>5.7795427464674316E-3</v>
      </c>
    </row>
    <row r="55" spans="2:8" x14ac:dyDescent="0.2">
      <c r="B55" s="5" t="s">
        <v>18</v>
      </c>
      <c r="C55" s="4">
        <v>81228339.910000011</v>
      </c>
      <c r="D55" s="4">
        <f t="shared" si="0"/>
        <v>4.1362552089423557E-3</v>
      </c>
    </row>
    <row r="56" spans="2:8" x14ac:dyDescent="0.2">
      <c r="B56" s="5" t="s">
        <v>19</v>
      </c>
      <c r="C56" s="4">
        <v>72554832.650000021</v>
      </c>
      <c r="D56" s="4">
        <f t="shared" si="0"/>
        <v>3.6945886720695814E-3</v>
      </c>
    </row>
    <row r="57" spans="2:8" x14ac:dyDescent="0.2">
      <c r="B57" s="5" t="s">
        <v>20</v>
      </c>
      <c r="C57" s="4">
        <v>51512212.95000001</v>
      </c>
      <c r="D57" s="4">
        <f t="shared" si="0"/>
        <v>2.6230704625339104E-3</v>
      </c>
    </row>
    <row r="58" spans="2:8" x14ac:dyDescent="0.2">
      <c r="B58" s="5" t="s">
        <v>21</v>
      </c>
      <c r="C58" s="4">
        <v>20336417.109999999</v>
      </c>
      <c r="D58" s="4">
        <f t="shared" si="0"/>
        <v>1.0355574334728755E-3</v>
      </c>
    </row>
    <row r="59" spans="2:8" x14ac:dyDescent="0.2">
      <c r="B59" s="5" t="s">
        <v>22</v>
      </c>
      <c r="C59" s="4">
        <v>18942028.359999999</v>
      </c>
      <c r="D59" s="4">
        <f t="shared" si="0"/>
        <v>9.6455330194847777E-4</v>
      </c>
    </row>
    <row r="60" spans="2:8" x14ac:dyDescent="0.2">
      <c r="B60" s="5" t="s">
        <v>23</v>
      </c>
      <c r="C60" s="4">
        <v>16329577.75</v>
      </c>
      <c r="D60" s="4">
        <f t="shared" si="0"/>
        <v>8.3152383888558884E-4</v>
      </c>
    </row>
    <row r="61" spans="2:8" x14ac:dyDescent="0.2">
      <c r="B61" s="5" t="s">
        <v>24</v>
      </c>
      <c r="C61" s="4">
        <v>9955473.5700000003</v>
      </c>
      <c r="D61" s="4">
        <f t="shared" si="0"/>
        <v>5.069459680823908E-4</v>
      </c>
    </row>
    <row r="62" spans="2:8" x14ac:dyDescent="0.2">
      <c r="B62" s="5" t="s">
        <v>25</v>
      </c>
      <c r="C62" s="4">
        <v>8949234.0800000019</v>
      </c>
      <c r="D62" s="4">
        <f t="shared" si="0"/>
        <v>4.5570691362716606E-4</v>
      </c>
    </row>
    <row r="63" spans="2:8" x14ac:dyDescent="0.2">
      <c r="B63" s="5" t="s">
        <v>26</v>
      </c>
      <c r="C63" s="4">
        <v>7550114.0599999996</v>
      </c>
      <c r="D63" s="4">
        <f t="shared" si="0"/>
        <v>3.8446185953554485E-4</v>
      </c>
    </row>
    <row r="64" spans="2:8" x14ac:dyDescent="0.2">
      <c r="B64" s="5" t="s">
        <v>27</v>
      </c>
      <c r="C64" s="4">
        <v>7419645.790000001</v>
      </c>
      <c r="D64" s="4">
        <f t="shared" si="0"/>
        <v>3.7781824153243021E-4</v>
      </c>
    </row>
    <row r="65" spans="2:4" x14ac:dyDescent="0.2">
      <c r="B65" s="5" t="s">
        <v>28</v>
      </c>
      <c r="C65" s="4">
        <v>6000833.4200000009</v>
      </c>
      <c r="D65" s="4">
        <f t="shared" si="0"/>
        <v>3.055704267620354E-4</v>
      </c>
    </row>
    <row r="66" spans="2:4" x14ac:dyDescent="0.2">
      <c r="B66" s="5" t="s">
        <v>29</v>
      </c>
      <c r="C66" s="4">
        <v>5088565.41</v>
      </c>
      <c r="D66" s="4">
        <f t="shared" si="0"/>
        <v>2.5911652517430345E-4</v>
      </c>
    </row>
    <row r="67" spans="2:4" x14ac:dyDescent="0.2">
      <c r="B67" s="5" t="s">
        <v>30</v>
      </c>
      <c r="C67" s="4">
        <v>3786788.7100000004</v>
      </c>
      <c r="D67" s="4">
        <f t="shared" si="0"/>
        <v>1.928283225319655E-4</v>
      </c>
    </row>
    <row r="68" spans="2:4" x14ac:dyDescent="0.2">
      <c r="B68" s="5" t="s">
        <v>31</v>
      </c>
      <c r="C68" s="4">
        <v>3086522.18</v>
      </c>
      <c r="D68" s="4">
        <f t="shared" si="0"/>
        <v>1.5716981854715237E-4</v>
      </c>
    </row>
    <row r="69" spans="2:4" x14ac:dyDescent="0.2">
      <c r="B69" s="5" t="s">
        <v>32</v>
      </c>
      <c r="C69" s="4">
        <v>1437320.88</v>
      </c>
      <c r="D69" s="4">
        <f t="shared" si="0"/>
        <v>7.3190292740301423E-5</v>
      </c>
    </row>
    <row r="70" spans="2:4" x14ac:dyDescent="0.2">
      <c r="B70" s="5" t="s">
        <v>33</v>
      </c>
      <c r="C70" s="4">
        <v>1010582.91</v>
      </c>
      <c r="D70" s="4">
        <f t="shared" si="0"/>
        <v>5.1460227184096634E-5</v>
      </c>
    </row>
    <row r="71" spans="2:4" x14ac:dyDescent="0.2">
      <c r="B71" s="5" t="s">
        <v>34</v>
      </c>
      <c r="C71" s="4">
        <v>880671.58</v>
      </c>
      <c r="D71" s="4">
        <f t="shared" si="0"/>
        <v>4.4844969307245986E-5</v>
      </c>
    </row>
    <row r="72" spans="2:4" x14ac:dyDescent="0.2">
      <c r="B72" s="5" t="s">
        <v>35</v>
      </c>
      <c r="C72" s="4">
        <v>642863.44999999984</v>
      </c>
      <c r="D72" s="4">
        <f t="shared" si="0"/>
        <v>3.2735462729477725E-5</v>
      </c>
    </row>
    <row r="73" spans="2:4" x14ac:dyDescent="0.2">
      <c r="B73" s="5" t="s">
        <v>36</v>
      </c>
      <c r="C73" s="4">
        <v>125307.91</v>
      </c>
      <c r="D73" s="4">
        <f t="shared" si="0"/>
        <v>6.3808456018362059E-6</v>
      </c>
    </row>
    <row r="74" spans="2:4" x14ac:dyDescent="0.2">
      <c r="B74" s="5" t="s">
        <v>37</v>
      </c>
      <c r="C74" s="4">
        <v>110004.95</v>
      </c>
      <c r="D74" s="4">
        <f t="shared" si="0"/>
        <v>5.6015985055349799E-6</v>
      </c>
    </row>
    <row r="75" spans="2:4" x14ac:dyDescent="0.2">
      <c r="B75" s="5" t="s">
        <v>38</v>
      </c>
      <c r="C75" s="4">
        <v>48425.2</v>
      </c>
      <c r="D75" s="4">
        <f t="shared" si="0"/>
        <v>2.4658756533249867E-6</v>
      </c>
    </row>
    <row r="76" spans="2:4" x14ac:dyDescent="0.2">
      <c r="B76" s="5" t="s">
        <v>39</v>
      </c>
      <c r="C76" s="4">
        <v>642863.44999999984</v>
      </c>
      <c r="D76" s="4">
        <f t="shared" si="0"/>
        <v>3.2735462729477725E-5</v>
      </c>
    </row>
    <row r="77" spans="2:4" x14ac:dyDescent="0.2">
      <c r="B77" s="5" t="s">
        <v>40</v>
      </c>
      <c r="C77" s="4">
        <v>610748335.28999329</v>
      </c>
      <c r="D77" s="4">
        <f t="shared" si="0"/>
        <v>3.1100118333024132E-2</v>
      </c>
    </row>
    <row r="78" spans="2:4" x14ac:dyDescent="0.2">
      <c r="B78" s="8" t="s">
        <v>50</v>
      </c>
      <c r="C78" s="8"/>
      <c r="D78" s="8"/>
    </row>
    <row r="87" spans="8:8" x14ac:dyDescent="0.2">
      <c r="H87" s="11">
        <f>SUM(H5:H37)</f>
        <v>18080478676</v>
      </c>
    </row>
  </sheetData>
  <mergeCells count="8">
    <mergeCell ref="M5:O5"/>
    <mergeCell ref="M30:O30"/>
    <mergeCell ref="B2:K2"/>
    <mergeCell ref="B40:K40"/>
    <mergeCell ref="B41:K41"/>
    <mergeCell ref="B39:K39"/>
    <mergeCell ref="B78:D78"/>
    <mergeCell ref="G52:H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2024-12-10T04:21:36Z</dcterms:created>
  <dcterms:modified xsi:type="dcterms:W3CDTF">2024-12-23T08:09:01Z</dcterms:modified>
</cp:coreProperties>
</file>